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AL8" i="4"/>
  <c r="W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<sst xmlns="http://schemas.openxmlformats.org/spreadsheetml/2006/main" count="226" uniqueCount="111">
  <si>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</si>
  <si>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</si>
  <si>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</si>
  <si>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</si>
  <si>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</si>
  <si>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</si>
  <si>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</si>
  <si>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</si>
  <si>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</si>
  <si>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</si>
  <si>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</si>
  <si>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</si>
  <si>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</si>
  <si>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</si>
  <si>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</si>
  <si>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</si>
  <si>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</si>
  <si>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</si>
  <si>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</si>
  <si>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</si>
  <si>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</si>
  <si>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</si>
  <si>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</si>
  <si>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</si>
  <si>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</si>
  <si>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</si>
  <si>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</si>
  <si>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</si>
  <si>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</si>
  <si>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</si>
  <si>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</si>
  <si>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</si>
  <si>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</si>
  <si>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</si>
  <si>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</si>
  <si>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</si>
  <si>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</si>
  <si>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</si>
  <si>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</si>
  <si>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</si>
  <si>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</si>
  <si>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</si>
  <si>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</si>
  <si>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</si>
  <si>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</si>
  <si>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</si>
  <si>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</si>
  <si>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</si>
  <si>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</si>
  <si>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</si>
  <si>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</si>
  <si>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</si>
  <si>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</si>
  <si>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</si>
  <si>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</si>
  <si>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</si>
  <si>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</si>
  <si>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</si>
  <si>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</si>
  <si>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</si>
  <si>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</si>
  <si>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</si>
  <si>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</si>
  <si>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</si>
  <si>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</si>
  <si>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</si>
  <si>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</si>
  <si>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</si>
  <si>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</si>
  <si>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</si>
  <si>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</si>
  <si>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</si>
  <si>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</si>
  <si>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</si>
  <si>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</si>
  <si>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</si>
  <si>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</si>
  <si>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</si>
  <si>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</si>
  <si>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</si>
  <si>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</si>
  <si>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</si>
  <si>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</si>
  <si>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</si>
  <si>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</si>
  <si>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</si>
  <si>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</si>
  <si>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</si>
  <si>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</si>
  <si>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</si>
  <si>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</si>
  <si>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</si>
  <si>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</si>
  <si>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</si>
  <si>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</si>
  <si>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</si>
  <si>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</si>
  <si>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</si>
  <si>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</si>
  <si>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</si>
  <si>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</si>
  <si>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</si>
  <si>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</si>
  <si>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</si>
  <si>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</si>
  <si>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</si>
  <si>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</si>
  <si>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</si>
  <si>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八郎湖の指定湖沼に伴う平成２２年度に天王大崎地区、平成２４年度に天王湖岸・羽立地区を農業集落排水施設から特定環境保全公共下水道への接続替えにより使用料収入が増加しているため、総収益は増加傾向にある。しかし、それにより企業債残高も移管され、地方債償還金も年々増加していることから、収益的収支比率が１００％未満となっている。企業債残高対事業規模比率及び汚水処理原価が各年度で高い割合となっているのも同じ要因である。
　これらの比率等を改善する手段として、水洗化率向上による使用料収入の増加を図ることが考えられるが、地域の高齢化・核家族化等の影響により下水道へ接続しない世帯も多く、それによって水洗化率が伸び悩んでいる状況である。その結果、使用料収入も公共下水道の約半分程度しか確保できていない状況であり、また、経費回収率も平成２７年度で汚水処理費用の約７３％が使用料で、残りの約２７％を繰入金等で賄っている状況であることから、更なる使用料収入の確保が必要である。
</t>
    <rPh sb="501" eb="503">
      <t>ヒツヨウ</t>
    </rPh>
    <phoneticPr fontId="4"/>
  </si>
  <si>
    <t>　管渠改善率については、古いもので供用開始から約２０年程度しか経過しておらず、更新自体行っていないことから数値として計上されていない。下水道事業面整備の完了後（平成３１年度以降）老朽化対策に取り組む予定である。</t>
    <phoneticPr fontId="4"/>
  </si>
  <si>
    <t xml:space="preserve">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いことから早急に使用料を改定することは困難である。しかし、平成３１年４月に法適化を予定していることから経営状況を明確にした上で使用料改定を検討し、将来見通しを立てていく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</si>
</sst>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417536"/>
        <c:axId val="11484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106417536"/>
        <c:axId val="114845184"/>
      </c:lineChart>
      <c:dateAx>
        <c:axId val="106417536"/>
        <c:scaling>
          <c:orientation val="minMax"/>
        </c:scaling>
        <c:delete val="1"/>
        <c:axPos val="b"/>
        <c:numFmt formatCode="ge" sourceLinked="1"/>
        <c:majorTickMark val="none"/>
        <c:minorTickMark val="none"/>
        <c:tickLblPos val="none"/>
        <c:crossAx val="114845184"/>
        <c:crosses val="autoZero"/>
        <c:auto val="1"/>
        <c:lblOffset val="100"/>
        <c:baseTimeUnit val="years"/>
      </c:dateAx>
      <c:valAx>
        <c:axId val="11484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1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5519488"/>
        <c:axId val="11552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15519488"/>
        <c:axId val="115521408"/>
      </c:lineChart>
      <c:dateAx>
        <c:axId val="115519488"/>
        <c:scaling>
          <c:orientation val="minMax"/>
        </c:scaling>
        <c:delete val="1"/>
        <c:axPos val="b"/>
        <c:numFmt formatCode="ge" sourceLinked="1"/>
        <c:majorTickMark val="none"/>
        <c:minorTickMark val="none"/>
        <c:tickLblPos val="none"/>
        <c:crossAx val="115521408"/>
        <c:crosses val="autoZero"/>
        <c:auto val="1"/>
        <c:lblOffset val="100"/>
        <c:baseTimeUnit val="years"/>
      </c:dateAx>
      <c:valAx>
        <c:axId val="11552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51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64.89</c:v>
                </c:pt>
                <c:pt idx="1">
                  <c:v>68.709999999999994</c:v>
                </c:pt>
                <c:pt idx="2">
                  <c:v>70.47</c:v>
                </c:pt>
                <c:pt idx="3">
                  <c:v>71.3</c:v>
                </c:pt>
                <c:pt idx="4">
                  <c:v>71.67</c:v>
                </c:pt>
              </c:numCache>
            </c:numRef>
          </c:val>
        </c:ser>
        <c:dLbls>
          <c:showLegendKey val="0"/>
          <c:showVal val="0"/>
          <c:showCatName val="0"/>
          <c:showSerName val="0"/>
          <c:showPercent val="0"/>
          <c:showBubbleSize val="0"/>
        </c:dLbls>
        <c:gapWidth val="150"/>
        <c:axId val="115241344"/>
        <c:axId val="11524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15241344"/>
        <c:axId val="115242880"/>
      </c:lineChart>
      <c:dateAx>
        <c:axId val="115241344"/>
        <c:scaling>
          <c:orientation val="minMax"/>
        </c:scaling>
        <c:delete val="1"/>
        <c:axPos val="b"/>
        <c:numFmt formatCode="ge" sourceLinked="1"/>
        <c:majorTickMark val="none"/>
        <c:minorTickMark val="none"/>
        <c:tickLblPos val="none"/>
        <c:crossAx val="115242880"/>
        <c:crosses val="autoZero"/>
        <c:auto val="1"/>
        <c:lblOffset val="100"/>
        <c:baseTimeUnit val="years"/>
      </c:dateAx>
      <c:valAx>
        <c:axId val="11524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4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83.24</c:v>
                </c:pt>
                <c:pt idx="1">
                  <c:v>84.25</c:v>
                </c:pt>
                <c:pt idx="2">
                  <c:v>83.54</c:v>
                </c:pt>
                <c:pt idx="3">
                  <c:v>83.14</c:v>
                </c:pt>
                <c:pt idx="4">
                  <c:v>82.91</c:v>
                </c:pt>
              </c:numCache>
            </c:numRef>
          </c:val>
        </c:ser>
        <c:dLbls>
          <c:showLegendKey val="0"/>
          <c:showVal val="0"/>
          <c:showCatName val="0"/>
          <c:showSerName val="0"/>
          <c:showPercent val="0"/>
          <c:showBubbleSize val="0"/>
        </c:dLbls>
        <c:gapWidth val="150"/>
        <c:axId val="114622464"/>
        <c:axId val="11462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622464"/>
        <c:axId val="114623616"/>
      </c:lineChart>
      <c:dateAx>
        <c:axId val="114622464"/>
        <c:scaling>
          <c:orientation val="minMax"/>
        </c:scaling>
        <c:delete val="1"/>
        <c:axPos val="b"/>
        <c:numFmt formatCode="ge" sourceLinked="1"/>
        <c:majorTickMark val="none"/>
        <c:minorTickMark val="none"/>
        <c:tickLblPos val="none"/>
        <c:crossAx val="114623616"/>
        <c:crosses val="autoZero"/>
        <c:auto val="1"/>
        <c:lblOffset val="100"/>
        <c:baseTimeUnit val="years"/>
      </c:dateAx>
      <c:valAx>
        <c:axId val="11462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2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662016"/>
        <c:axId val="114668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662016"/>
        <c:axId val="114668288"/>
      </c:lineChart>
      <c:dateAx>
        <c:axId val="114662016"/>
        <c:scaling>
          <c:orientation val="minMax"/>
        </c:scaling>
        <c:delete val="1"/>
        <c:axPos val="b"/>
        <c:numFmt formatCode="ge" sourceLinked="1"/>
        <c:majorTickMark val="none"/>
        <c:minorTickMark val="none"/>
        <c:tickLblPos val="none"/>
        <c:crossAx val="114668288"/>
        <c:crosses val="autoZero"/>
        <c:auto val="1"/>
        <c:lblOffset val="100"/>
        <c:baseTimeUnit val="years"/>
      </c:dateAx>
      <c:valAx>
        <c:axId val="11466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6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686208"/>
        <c:axId val="11470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686208"/>
        <c:axId val="114708864"/>
      </c:lineChart>
      <c:dateAx>
        <c:axId val="114686208"/>
        <c:scaling>
          <c:orientation val="minMax"/>
        </c:scaling>
        <c:delete val="1"/>
        <c:axPos val="b"/>
        <c:numFmt formatCode="ge" sourceLinked="1"/>
        <c:majorTickMark val="none"/>
        <c:minorTickMark val="none"/>
        <c:tickLblPos val="none"/>
        <c:crossAx val="114708864"/>
        <c:crosses val="autoZero"/>
        <c:auto val="1"/>
        <c:lblOffset val="100"/>
        <c:baseTimeUnit val="years"/>
      </c:dateAx>
      <c:valAx>
        <c:axId val="11470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8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741632"/>
        <c:axId val="11474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741632"/>
        <c:axId val="114743552"/>
      </c:lineChart>
      <c:dateAx>
        <c:axId val="114741632"/>
        <c:scaling>
          <c:orientation val="minMax"/>
        </c:scaling>
        <c:delete val="1"/>
        <c:axPos val="b"/>
        <c:numFmt formatCode="ge" sourceLinked="1"/>
        <c:majorTickMark val="none"/>
        <c:minorTickMark val="none"/>
        <c:tickLblPos val="none"/>
        <c:crossAx val="114743552"/>
        <c:crosses val="autoZero"/>
        <c:auto val="1"/>
        <c:lblOffset val="100"/>
        <c:baseTimeUnit val="years"/>
      </c:dateAx>
      <c:valAx>
        <c:axId val="11474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4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905088"/>
        <c:axId val="11490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905088"/>
        <c:axId val="114907008"/>
      </c:lineChart>
      <c:dateAx>
        <c:axId val="114905088"/>
        <c:scaling>
          <c:orientation val="minMax"/>
        </c:scaling>
        <c:delete val="1"/>
        <c:axPos val="b"/>
        <c:numFmt formatCode="ge" sourceLinked="1"/>
        <c:majorTickMark val="none"/>
        <c:minorTickMark val="none"/>
        <c:tickLblPos val="none"/>
        <c:crossAx val="114907008"/>
        <c:crosses val="autoZero"/>
        <c:auto val="1"/>
        <c:lblOffset val="100"/>
        <c:baseTimeUnit val="years"/>
      </c:dateAx>
      <c:valAx>
        <c:axId val="11490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0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1800.6</c:v>
                </c:pt>
                <c:pt idx="1">
                  <c:v>1890.63</c:v>
                </c:pt>
                <c:pt idx="2">
                  <c:v>1613.49</c:v>
                </c:pt>
                <c:pt idx="3">
                  <c:v>1464.81</c:v>
                </c:pt>
                <c:pt idx="4">
                  <c:v>1204.52</c:v>
                </c:pt>
              </c:numCache>
            </c:numRef>
          </c:val>
        </c:ser>
        <c:dLbls>
          <c:showLegendKey val="0"/>
          <c:showVal val="0"/>
          <c:showCatName val="0"/>
          <c:showSerName val="0"/>
          <c:showPercent val="0"/>
          <c:showBubbleSize val="0"/>
        </c:dLbls>
        <c:gapWidth val="150"/>
        <c:axId val="114945408"/>
        <c:axId val="11494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14945408"/>
        <c:axId val="114947584"/>
      </c:lineChart>
      <c:dateAx>
        <c:axId val="114945408"/>
        <c:scaling>
          <c:orientation val="minMax"/>
        </c:scaling>
        <c:delete val="1"/>
        <c:axPos val="b"/>
        <c:numFmt formatCode="ge" sourceLinked="1"/>
        <c:majorTickMark val="none"/>
        <c:minorTickMark val="none"/>
        <c:tickLblPos val="none"/>
        <c:crossAx val="114947584"/>
        <c:crosses val="autoZero"/>
        <c:auto val="1"/>
        <c:lblOffset val="100"/>
        <c:baseTimeUnit val="years"/>
      </c:dateAx>
      <c:valAx>
        <c:axId val="11494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4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77.290000000000006</c:v>
                </c:pt>
                <c:pt idx="1">
                  <c:v>78.28</c:v>
                </c:pt>
                <c:pt idx="2">
                  <c:v>73.77</c:v>
                </c:pt>
                <c:pt idx="3">
                  <c:v>73.319999999999993</c:v>
                </c:pt>
                <c:pt idx="4">
                  <c:v>73.05</c:v>
                </c:pt>
              </c:numCache>
            </c:numRef>
          </c:val>
        </c:ser>
        <c:dLbls>
          <c:showLegendKey val="0"/>
          <c:showVal val="0"/>
          <c:showCatName val="0"/>
          <c:showSerName val="0"/>
          <c:showPercent val="0"/>
          <c:showBubbleSize val="0"/>
        </c:dLbls>
        <c:gapWidth val="150"/>
        <c:axId val="115088384"/>
        <c:axId val="11512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15088384"/>
        <c:axId val="115123328"/>
      </c:lineChart>
      <c:dateAx>
        <c:axId val="115088384"/>
        <c:scaling>
          <c:orientation val="minMax"/>
        </c:scaling>
        <c:delete val="1"/>
        <c:axPos val="b"/>
        <c:numFmt formatCode="ge" sourceLinked="1"/>
        <c:majorTickMark val="none"/>
        <c:minorTickMark val="none"/>
        <c:tickLblPos val="none"/>
        <c:crossAx val="115123328"/>
        <c:crosses val="autoZero"/>
        <c:auto val="1"/>
        <c:lblOffset val="100"/>
        <c:baseTimeUnit val="years"/>
      </c:dateAx>
      <c:valAx>
        <c:axId val="11512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8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221.89</c:v>
                </c:pt>
                <c:pt idx="1">
                  <c:v>221.97</c:v>
                </c:pt>
                <c:pt idx="2">
                  <c:v>233.04</c:v>
                </c:pt>
                <c:pt idx="3">
                  <c:v>239.89</c:v>
                </c:pt>
                <c:pt idx="4">
                  <c:v>240.41</c:v>
                </c:pt>
              </c:numCache>
            </c:numRef>
          </c:val>
        </c:ser>
        <c:dLbls>
          <c:showLegendKey val="0"/>
          <c:showVal val="0"/>
          <c:showCatName val="0"/>
          <c:showSerName val="0"/>
          <c:showPercent val="0"/>
          <c:showBubbleSize val="0"/>
        </c:dLbls>
        <c:gapWidth val="150"/>
        <c:axId val="115480832"/>
        <c:axId val="115483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15480832"/>
        <c:axId val="115483008"/>
      </c:lineChart>
      <c:dateAx>
        <c:axId val="115480832"/>
        <c:scaling>
          <c:orientation val="minMax"/>
        </c:scaling>
        <c:delete val="1"/>
        <c:axPos val="b"/>
        <c:numFmt formatCode="ge" sourceLinked="1"/>
        <c:majorTickMark val="none"/>
        <c:minorTickMark val="none"/>
        <c:tickLblPos val="none"/>
        <c:crossAx val="115483008"/>
        <c:crosses val="autoZero"/>
        <c:auto val="1"/>
        <c:lblOffset val="100"/>
        <c:baseTimeUnit val="years"/>
      </c:dateAx>
      <c:valAx>
        <c:axId val="115483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48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V4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潟上市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33761</v>
      </c>
      <c r="AM8" s="47"/>
      <c r="AN8" s="47"/>
      <c r="AO8" s="47"/>
      <c r="AP8" s="47"/>
      <c r="AQ8" s="47"/>
      <c r="AR8" s="47"/>
      <c r="AS8" s="47"/>
      <c r="AT8" s="43">
        <f>データ!S6</f>
        <v>97.73</v>
      </c>
      <c r="AU8" s="43"/>
      <c r="AV8" s="43"/>
      <c r="AW8" s="43"/>
      <c r="AX8" s="43"/>
      <c r="AY8" s="43"/>
      <c r="AZ8" s="43"/>
      <c r="BA8" s="43"/>
      <c r="BB8" s="43">
        <f>データ!T6</f>
        <v>345.45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38.909999999999997</v>
      </c>
      <c r="Q10" s="43"/>
      <c r="R10" s="43"/>
      <c r="S10" s="43"/>
      <c r="T10" s="43"/>
      <c r="U10" s="43"/>
      <c r="V10" s="43"/>
      <c r="W10" s="43">
        <f>データ!P6</f>
        <v>79.53</v>
      </c>
      <c r="X10" s="43"/>
      <c r="Y10" s="43"/>
      <c r="Z10" s="43"/>
      <c r="AA10" s="43"/>
      <c r="AB10" s="43"/>
      <c r="AC10" s="43"/>
      <c r="AD10" s="47">
        <f>データ!Q6</f>
        <v>3016</v>
      </c>
      <c r="AE10" s="47"/>
      <c r="AF10" s="47"/>
      <c r="AG10" s="47"/>
      <c r="AH10" s="47"/>
      <c r="AI10" s="47"/>
      <c r="AJ10" s="47"/>
      <c r="AK10" s="2"/>
      <c r="AL10" s="47">
        <f>データ!U6</f>
        <v>13067</v>
      </c>
      <c r="AM10" s="47"/>
      <c r="AN10" s="47"/>
      <c r="AO10" s="47"/>
      <c r="AP10" s="47"/>
      <c r="AQ10" s="47"/>
      <c r="AR10" s="47"/>
      <c r="AS10" s="47"/>
      <c r="AT10" s="43">
        <f>データ!V6</f>
        <v>6.09</v>
      </c>
      <c r="AU10" s="43"/>
      <c r="AV10" s="43"/>
      <c r="AW10" s="43"/>
      <c r="AX10" s="43"/>
      <c r="AY10" s="43"/>
      <c r="AZ10" s="43"/>
      <c r="BA10" s="43"/>
      <c r="BB10" s="43">
        <f>データ!W6</f>
        <v>2145.65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52116</v>
      </c>
      <c r="D6" s="31">
        <f t="shared" si="3"/>
        <v>47</v>
      </c>
      <c r="E6" s="31">
        <f t="shared" si="3"/>
        <v>17</v>
      </c>
      <c r="F6" s="31">
        <f t="shared" si="3"/>
        <v>4</v>
      </c>
      <c r="G6" s="31">
        <f t="shared" si="3"/>
        <v>0</v>
      </c>
      <c r="H6" s="31" t="str">
        <f t="shared" si="3"/>
        <v>秋田県　潟上市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38.909999999999997</v>
      </c>
      <c r="P6" s="32">
        <f t="shared" si="3"/>
        <v>79.53</v>
      </c>
      <c r="Q6" s="32">
        <f t="shared" si="3"/>
        <v>3016</v>
      </c>
      <c r="R6" s="32">
        <f t="shared" si="3"/>
        <v>33761</v>
      </c>
      <c r="S6" s="32">
        <f t="shared" si="3"/>
        <v>97.73</v>
      </c>
      <c r="T6" s="32">
        <f t="shared" si="3"/>
        <v>345.45</v>
      </c>
      <c r="U6" s="32">
        <f t="shared" si="3"/>
        <v>13067</v>
      </c>
      <c r="V6" s="32">
        <f t="shared" si="3"/>
        <v>6.09</v>
      </c>
      <c r="W6" s="32">
        <f t="shared" si="3"/>
        <v>2145.65</v>
      </c>
      <c r="X6" s="33">
        <f>IF(X7="",NA(),X7)</f>
        <v>83.24</v>
      </c>
      <c r="Y6" s="33">
        <f t="shared" ref="Y6:AG6" si="4">IF(Y7="",NA(),Y7)</f>
        <v>84.25</v>
      </c>
      <c r="Z6" s="33">
        <f t="shared" si="4"/>
        <v>83.54</v>
      </c>
      <c r="AA6" s="33">
        <f t="shared" si="4"/>
        <v>83.14</v>
      </c>
      <c r="AB6" s="33">
        <f t="shared" si="4"/>
        <v>82.91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1800.6</v>
      </c>
      <c r="BF6" s="33">
        <f t="shared" ref="BF6:BN6" si="7">IF(BF7="",NA(),BF7)</f>
        <v>1890.63</v>
      </c>
      <c r="BG6" s="33">
        <f t="shared" si="7"/>
        <v>1613.49</v>
      </c>
      <c r="BH6" s="33">
        <f t="shared" si="7"/>
        <v>1464.81</v>
      </c>
      <c r="BI6" s="33">
        <f t="shared" si="7"/>
        <v>1204.52</v>
      </c>
      <c r="BJ6" s="33">
        <f t="shared" si="7"/>
        <v>1764.87</v>
      </c>
      <c r="BK6" s="33">
        <f t="shared" si="7"/>
        <v>1622.51</v>
      </c>
      <c r="BL6" s="33">
        <f t="shared" si="7"/>
        <v>1569.13</v>
      </c>
      <c r="BM6" s="33">
        <f t="shared" si="7"/>
        <v>1436</v>
      </c>
      <c r="BN6" s="33">
        <f t="shared" si="7"/>
        <v>1434.89</v>
      </c>
      <c r="BO6" s="32" t="str">
        <f>IF(BO7="","",IF(BO7="-","【-】","【"&amp;SUBSTITUTE(TEXT(BO7,"#,##0.00"),"-","△")&amp;"】"))</f>
        <v>【1,457.06】</v>
      </c>
      <c r="BP6" s="33">
        <f>IF(BP7="",NA(),BP7)</f>
        <v>77.290000000000006</v>
      </c>
      <c r="BQ6" s="33">
        <f t="shared" ref="BQ6:BY6" si="8">IF(BQ7="",NA(),BQ7)</f>
        <v>78.28</v>
      </c>
      <c r="BR6" s="33">
        <f t="shared" si="8"/>
        <v>73.77</v>
      </c>
      <c r="BS6" s="33">
        <f t="shared" si="8"/>
        <v>73.319999999999993</v>
      </c>
      <c r="BT6" s="33">
        <f t="shared" si="8"/>
        <v>73.05</v>
      </c>
      <c r="BU6" s="33">
        <f t="shared" si="8"/>
        <v>60.75</v>
      </c>
      <c r="BV6" s="33">
        <f t="shared" si="8"/>
        <v>62.83</v>
      </c>
      <c r="BW6" s="33">
        <f t="shared" si="8"/>
        <v>64.63</v>
      </c>
      <c r="BX6" s="33">
        <f t="shared" si="8"/>
        <v>66.56</v>
      </c>
      <c r="BY6" s="33">
        <f t="shared" si="8"/>
        <v>66.22</v>
      </c>
      <c r="BZ6" s="32" t="str">
        <f>IF(BZ7="","",IF(BZ7="-","【-】","【"&amp;SUBSTITUTE(TEXT(BZ7,"#,##0.00"),"-","△")&amp;"】"))</f>
        <v>【64.73】</v>
      </c>
      <c r="CA6" s="33">
        <f>IF(CA7="",NA(),CA7)</f>
        <v>221.89</v>
      </c>
      <c r="CB6" s="33">
        <f t="shared" ref="CB6:CJ6" si="9">IF(CB7="",NA(),CB7)</f>
        <v>221.97</v>
      </c>
      <c r="CC6" s="33">
        <f t="shared" si="9"/>
        <v>233.04</v>
      </c>
      <c r="CD6" s="33">
        <f t="shared" si="9"/>
        <v>239.89</v>
      </c>
      <c r="CE6" s="33">
        <f t="shared" si="9"/>
        <v>240.41</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64.89</v>
      </c>
      <c r="CX6" s="33">
        <f t="shared" ref="CX6:DF6" si="11">IF(CX7="",NA(),CX7)</f>
        <v>68.709999999999994</v>
      </c>
      <c r="CY6" s="33">
        <f t="shared" si="11"/>
        <v>70.47</v>
      </c>
      <c r="CZ6" s="33">
        <f t="shared" si="11"/>
        <v>71.3</v>
      </c>
      <c r="DA6" s="33">
        <f t="shared" si="11"/>
        <v>71.67</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c r="A7" s="26"/>
      <c r="B7" s="35">
        <v>2015</v>
      </c>
      <c r="C7" s="35">
        <v>52116</v>
      </c>
      <c r="D7" s="35">
        <v>47</v>
      </c>
      <c r="E7" s="35">
        <v>17</v>
      </c>
      <c r="F7" s="35">
        <v>4</v>
      </c>
      <c r="G7" s="35">
        <v>0</v>
      </c>
      <c r="H7" s="35" t="s">
        <v>96</v>
      </c>
      <c r="I7" s="35" t="s">
        <v>97</v>
      </c>
      <c r="J7" s="35" t="s">
        <v>98</v>
      </c>
      <c r="K7" s="35" t="s">
        <v>99</v>
      </c>
      <c r="L7" s="35" t="s">
        <v>100</v>
      </c>
      <c r="M7" s="36" t="s">
        <v>101</v>
      </c>
      <c r="N7" s="36" t="s">
        <v>102</v>
      </c>
      <c r="O7" s="36">
        <v>38.909999999999997</v>
      </c>
      <c r="P7" s="36">
        <v>79.53</v>
      </c>
      <c r="Q7" s="36">
        <v>3016</v>
      </c>
      <c r="R7" s="36">
        <v>33761</v>
      </c>
      <c r="S7" s="36">
        <v>97.73</v>
      </c>
      <c r="T7" s="36">
        <v>345.45</v>
      </c>
      <c r="U7" s="36">
        <v>13067</v>
      </c>
      <c r="V7" s="36">
        <v>6.09</v>
      </c>
      <c r="W7" s="36">
        <v>2145.65</v>
      </c>
      <c r="X7" s="36">
        <v>83.24</v>
      </c>
      <c r="Y7" s="36">
        <v>84.25</v>
      </c>
      <c r="Z7" s="36">
        <v>83.54</v>
      </c>
      <c r="AA7" s="36">
        <v>83.14</v>
      </c>
      <c r="AB7" s="36">
        <v>82.91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1800.6</v>
      </c>
      <c r="BF7" s="36">
        <v>1890.63</v>
      </c>
      <c r="BG7" s="36">
        <v>1613.49</v>
      </c>
      <c r="BH7" s="36">
        <v>1464.81</v>
      </c>
      <c r="BI7" s="36">
        <v>1204.52</v>
      </c>
      <c r="BJ7" s="36">
        <v>1764.87</v>
      </c>
      <c r="BK7" s="36">
        <v>1622.51</v>
      </c>
      <c r="BL7" s="36">
        <v>1569.13</v>
      </c>
      <c r="BM7" s="36">
        <v>1436</v>
      </c>
      <c r="BN7" s="36">
        <v>1434.89</v>
      </c>
      <c r="BO7" s="36">
        <v>1457.06</v>
      </c>
      <c r="BP7" s="36">
        <v>77.290000000000006</v>
      </c>
      <c r="BQ7" s="36">
        <v>78.28</v>
      </c>
      <c r="BR7" s="36">
        <v>73.77</v>
      </c>
      <c r="BS7" s="36">
        <v>73.319999999999993</v>
      </c>
      <c r="BT7" s="36">
        <v>73.05</v>
      </c>
      <c r="BU7" s="36">
        <v>60.75</v>
      </c>
      <c r="BV7" s="36">
        <v>62.83</v>
      </c>
      <c r="BW7" s="36">
        <v>64.63</v>
      </c>
      <c r="BX7" s="36">
        <v>66.56</v>
      </c>
      <c r="BY7" s="36">
        <v>66.22</v>
      </c>
      <c r="BZ7" s="36">
        <v>64.73</v>
      </c>
      <c r="CA7" s="36">
        <v>221.89</v>
      </c>
      <c r="CB7" s="36">
        <v>221.97</v>
      </c>
      <c r="CC7" s="36">
        <v>233.04</v>
      </c>
      <c r="CD7" s="36">
        <v>239.89</v>
      </c>
      <c r="CE7" s="36">
        <v>240.41</v>
      </c>
      <c r="CF7" s="36">
        <v>256</v>
      </c>
      <c r="CG7" s="36">
        <v>250.43</v>
      </c>
      <c r="CH7" s="36">
        <v>245.75</v>
      </c>
      <c r="CI7" s="36">
        <v>244.29</v>
      </c>
      <c r="CJ7" s="36">
        <v>246.72</v>
      </c>
      <c r="CK7" s="36">
        <v>250.25</v>
      </c>
      <c r="CL7" s="36" t="s">
        <v>101</v>
      </c>
      <c r="CM7" s="36" t="s">
        <v>101</v>
      </c>
      <c r="CN7" s="36" t="s">
        <v>101</v>
      </c>
      <c r="CO7" s="36" t="s">
        <v>101</v>
      </c>
      <c r="CP7" s="36" t="s">
        <v>101</v>
      </c>
      <c r="CQ7" s="36">
        <v>41.59</v>
      </c>
      <c r="CR7" s="36">
        <v>42.31</v>
      </c>
      <c r="CS7" s="36">
        <v>43.65</v>
      </c>
      <c r="CT7" s="36">
        <v>43.58</v>
      </c>
      <c r="CU7" s="36">
        <v>41.35</v>
      </c>
      <c r="CV7" s="36">
        <v>40.31</v>
      </c>
      <c r="CW7" s="36">
        <v>64.89</v>
      </c>
      <c r="CX7" s="36">
        <v>68.709999999999994</v>
      </c>
      <c r="CY7" s="36">
        <v>70.47</v>
      </c>
      <c r="CZ7" s="36">
        <v>71.3</v>
      </c>
      <c r="DA7" s="36">
        <v>71.67</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2017-02-12T23:43:08Z</cp:lastPrinted>
  <dcterms:created xsi:type="dcterms:W3CDTF">2017-02-08T02:58:38Z</dcterms:created>
  <dcterms:modified xsi:type="dcterms:W3CDTF">2017-02-12T23:43:12Z</dcterms:modified>
  <cp:category/>
</cp:coreProperties>
</file>